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en\WABEsense\datalogger_hardware\research\"/>
    </mc:Choice>
  </mc:AlternateContent>
  <bookViews>
    <workbookView xWindow="0" yWindow="0" windowWidth="28800" windowHeight="14115"/>
  </bookViews>
  <sheets>
    <sheet name="Standb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" i="1" l="1"/>
  <c r="G30" i="1"/>
  <c r="C30" i="1"/>
  <c r="K18" i="1" l="1"/>
  <c r="K17" i="1"/>
  <c r="K15" i="1" s="1"/>
  <c r="G18" i="1"/>
  <c r="G17" i="1"/>
  <c r="C17" i="1"/>
  <c r="C18" i="1"/>
  <c r="C5" i="1"/>
  <c r="K5" i="1"/>
  <c r="G5" i="1"/>
  <c r="G15" i="1" l="1"/>
  <c r="G13" i="1" s="1"/>
  <c r="G9" i="1" s="1"/>
  <c r="G39" i="1" s="1"/>
  <c r="K13" i="1"/>
  <c r="K9" i="1" s="1"/>
  <c r="K39" i="1" s="1"/>
  <c r="C15" i="1" l="1"/>
  <c r="C13" i="1" s="1"/>
  <c r="C9" i="1" s="1"/>
  <c r="C39" i="1" s="1"/>
</calcChain>
</file>

<file path=xl/sharedStrings.xml><?xml version="1.0" encoding="utf-8"?>
<sst xmlns="http://schemas.openxmlformats.org/spreadsheetml/2006/main" count="41" uniqueCount="37">
  <si>
    <t>SDCard_Detection</t>
  </si>
  <si>
    <t>Current [uA]</t>
  </si>
  <si>
    <t>V_BAT</t>
  </si>
  <si>
    <t>V_BAT_MEAS</t>
  </si>
  <si>
    <t>V_BAT [V¨]</t>
  </si>
  <si>
    <t>PowerSelection</t>
  </si>
  <si>
    <t>total current [uA]</t>
  </si>
  <si>
    <t>efficiency</t>
  </si>
  <si>
    <t>3V3_Switched</t>
  </si>
  <si>
    <t>Shutdown</t>
  </si>
  <si>
    <t>3V3_OUT</t>
  </si>
  <si>
    <t>BME280</t>
  </si>
  <si>
    <t>BME280_Sleep</t>
  </si>
  <si>
    <t>STM32L412CBU6</t>
  </si>
  <si>
    <t>Standby_with_RTC</t>
  </si>
  <si>
    <t>scenario 2:</t>
  </si>
  <si>
    <t>scenario 3:</t>
  </si>
  <si>
    <t>scenario 1:</t>
  </si>
  <si>
    <t>V_SYS</t>
  </si>
  <si>
    <t>17V_Switched</t>
  </si>
  <si>
    <t>3V3_IN</t>
  </si>
  <si>
    <t>InputLeak</t>
  </si>
  <si>
    <t>3V3_OutputLeak</t>
  </si>
  <si>
    <t>3V3_PGLeak</t>
  </si>
  <si>
    <t>3V3_FB_Leak_tot</t>
  </si>
  <si>
    <t>I_SD</t>
  </si>
  <si>
    <t>I_OUT_Leak</t>
  </si>
  <si>
    <t>I_SW_Leak</t>
  </si>
  <si>
    <t>I_EN_Leak</t>
  </si>
  <si>
    <t>I_ILIM_Leak</t>
  </si>
  <si>
    <t>3V3 (Buck/Boost)</t>
  </si>
  <si>
    <t>(TPS63060)</t>
  </si>
  <si>
    <t>(TPS61096ADSSR)</t>
  </si>
  <si>
    <t>(TPS22810TDBVRQ1)</t>
  </si>
  <si>
    <t>(BSS138)</t>
  </si>
  <si>
    <t>I_GSS_LEAK</t>
  </si>
  <si>
    <t>I_DS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</si>
</sst>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" x14ac:knownFonts="1">
    <font>
      <sz val="11"/>
      <color theme="1"/>
      <name val="Arial"/>
      <family val="2"/>
    </font>
    <font>
      <b/>
      <i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/>
    <xf numFmtId="164" fontId="0" fillId="0" borderId="0" xfId="0" applyNumberFormat="1"/>
    <xf numFmtId="164" fontId="0" fillId="0" borderId="4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2" borderId="0" xfId="0" applyNumberFormat="1" applyFill="1" applyBorder="1"/>
    <xf numFmtId="164" fontId="1" fillId="0" borderId="6" xfId="0" applyNumberFormat="1" applyFont="1" applyBorder="1"/>
    <xf numFmtId="164" fontId="0" fillId="0" borderId="7" xfId="0" applyNumberFormat="1" applyBorder="1"/>
    <xf numFmtId="164" fontId="0" fillId="0" borderId="8" xfId="0" applyNumberFormat="1" applyBorder="1"/>
    <xf numFmtId="165" fontId="0" fillId="2" borderId="5" xfId="0" applyNumberFormat="1" applyFill="1" applyBorder="1"/>
    <xf numFmtId="0" fontId="1" fillId="0" borderId="0" xfId="0" applyFont="1" applyAlignment="1">
      <alignment horizontal="right"/>
    </xf>
    <xf numFmtId="164" fontId="1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0" fontId="0" fillId="0" borderId="6" xfId="0" applyBorder="1" applyAlignment="1">
      <alignment horizontal="right"/>
    </xf>
    <xf numFmtId="0" fontId="0" fillId="0" borderId="7" xfId="0" applyBorder="1"/>
    <xf numFmtId="164" fontId="0" fillId="0" borderId="6" xfId="0" applyNumberFormat="1" applyBorder="1"/>
    <xf numFmtId="0" fontId="0" fillId="0" borderId="4" xfId="0" applyBorder="1" applyAlignment="1">
      <alignment horizontal="right"/>
    </xf>
    <xf numFmtId="0" fontId="0" fillId="0" borderId="0" xfId="0" applyBorder="1"/>
    <xf numFmtId="0" fontId="0" fillId="0" borderId="4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3" borderId="4" xfId="0" applyNumberFormat="1" applyFill="1" applyBorder="1"/>
    <xf numFmtId="164" fontId="0" fillId="3" borderId="1" xfId="0" applyNumberForma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zoomScaleNormal="100" workbookViewId="0">
      <selection activeCell="E24" sqref="E24"/>
    </sheetView>
  </sheetViews>
  <sheetFormatPr baseColWidth="10" defaultColWidth="9" defaultRowHeight="14.25" x14ac:dyDescent="0.2"/>
  <cols>
    <col min="1" max="1" width="26.25" customWidth="1"/>
    <col min="2" max="2" width="16.75" bestFit="1" customWidth="1"/>
    <col min="3" max="3" width="10.625" style="2" bestFit="1" customWidth="1"/>
    <col min="4" max="6" width="9" style="2"/>
    <col min="7" max="7" width="10.625" style="2" bestFit="1" customWidth="1"/>
    <col min="8" max="10" width="9" style="2"/>
    <col min="11" max="11" width="10.625" style="2" bestFit="1" customWidth="1"/>
    <col min="12" max="13" width="9" style="2"/>
  </cols>
  <sheetData>
    <row r="1" spans="1:13" x14ac:dyDescent="0.2">
      <c r="A1" s="1" t="s">
        <v>4</v>
      </c>
      <c r="B1" s="1">
        <v>5</v>
      </c>
    </row>
    <row r="3" spans="1:13" x14ac:dyDescent="0.2">
      <c r="C3" s="12" t="s">
        <v>17</v>
      </c>
      <c r="D3" s="13"/>
      <c r="E3" s="14"/>
      <c r="G3" s="12" t="s">
        <v>15</v>
      </c>
      <c r="H3" s="13"/>
      <c r="I3" s="14"/>
      <c r="K3" s="12" t="s">
        <v>16</v>
      </c>
      <c r="L3" s="13"/>
      <c r="M3" s="14"/>
    </row>
    <row r="4" spans="1:13" x14ac:dyDescent="0.2">
      <c r="C4" s="3" t="s">
        <v>1</v>
      </c>
      <c r="D4" s="4"/>
      <c r="E4" s="5"/>
      <c r="G4" s="3" t="s">
        <v>1</v>
      </c>
      <c r="H4" s="4"/>
      <c r="I4" s="5"/>
      <c r="K4" s="3" t="s">
        <v>1</v>
      </c>
      <c r="L4" s="4"/>
      <c r="M4" s="5"/>
    </row>
    <row r="5" spans="1:13" x14ac:dyDescent="0.2">
      <c r="A5" s="28" t="s">
        <v>2</v>
      </c>
      <c r="B5" s="29" t="s">
        <v>3</v>
      </c>
      <c r="C5" s="30">
        <f>$B$1/(1.2)</f>
        <v>4.166666666666667</v>
      </c>
      <c r="D5" s="31"/>
      <c r="E5" s="32"/>
      <c r="F5" s="31"/>
      <c r="G5" s="30">
        <f>$B$1/(1.2)</f>
        <v>4.166666666666667</v>
      </c>
      <c r="H5" s="31"/>
      <c r="I5" s="32"/>
      <c r="J5" s="31"/>
      <c r="K5" s="30">
        <f>$B$1/(1.2)</f>
        <v>4.166666666666667</v>
      </c>
      <c r="L5" s="31"/>
      <c r="M5" s="32"/>
    </row>
    <row r="6" spans="1:13" x14ac:dyDescent="0.2">
      <c r="C6" s="3"/>
      <c r="D6" s="4"/>
      <c r="E6" s="5"/>
      <c r="G6" s="3"/>
      <c r="H6" s="4"/>
      <c r="I6" s="5"/>
      <c r="K6" s="3"/>
      <c r="L6" s="4"/>
      <c r="M6" s="5"/>
    </row>
    <row r="7" spans="1:13" x14ac:dyDescent="0.2">
      <c r="A7" s="28" t="s">
        <v>5</v>
      </c>
      <c r="B7" s="29"/>
      <c r="C7" s="30"/>
      <c r="D7" s="31"/>
      <c r="E7" s="32"/>
      <c r="F7" s="31"/>
      <c r="G7" s="30"/>
      <c r="H7" s="31"/>
      <c r="I7" s="32"/>
      <c r="J7" s="31"/>
      <c r="K7" s="30"/>
      <c r="L7" s="31"/>
      <c r="M7" s="32"/>
    </row>
    <row r="8" spans="1:13" x14ac:dyDescent="0.2">
      <c r="C8" s="3"/>
      <c r="D8" s="4"/>
      <c r="E8" s="5"/>
      <c r="G8" s="3"/>
      <c r="H8" s="4"/>
      <c r="I8" s="5"/>
      <c r="K8" s="3"/>
      <c r="L8" s="4"/>
      <c r="M8" s="5"/>
    </row>
    <row r="9" spans="1:13" x14ac:dyDescent="0.2">
      <c r="A9" s="28" t="s">
        <v>18</v>
      </c>
      <c r="B9" s="29"/>
      <c r="C9" s="30">
        <f>SUM(C11:C13)</f>
        <v>58.712114664159728</v>
      </c>
      <c r="D9" s="31"/>
      <c r="E9" s="32"/>
      <c r="F9" s="31"/>
      <c r="G9" s="30">
        <f>SUM(G11:G13)</f>
        <v>49.739578831609812</v>
      </c>
      <c r="H9" s="31"/>
      <c r="I9" s="32"/>
      <c r="J9" s="31"/>
      <c r="K9" s="30">
        <f>SUM(K11:K13)</f>
        <v>49.739578831609812</v>
      </c>
      <c r="L9" s="31"/>
      <c r="M9" s="32"/>
    </row>
    <row r="10" spans="1:13" x14ac:dyDescent="0.2">
      <c r="C10" s="3"/>
      <c r="D10" s="4"/>
      <c r="E10" s="5"/>
      <c r="G10" s="3"/>
      <c r="H10" s="4"/>
      <c r="I10" s="5"/>
      <c r="K10" s="3"/>
      <c r="L10" s="4"/>
      <c r="M10" s="5"/>
    </row>
    <row r="11" spans="1:13" x14ac:dyDescent="0.2">
      <c r="A11" s="16" t="s">
        <v>30</v>
      </c>
      <c r="B11" s="17" t="s">
        <v>21</v>
      </c>
      <c r="C11" s="34">
        <v>30</v>
      </c>
      <c r="D11" s="19"/>
      <c r="E11" s="20"/>
      <c r="F11" s="19"/>
      <c r="G11" s="18">
        <v>30</v>
      </c>
      <c r="H11" s="19"/>
      <c r="I11" s="20"/>
      <c r="J11" s="19"/>
      <c r="K11" s="18">
        <v>30</v>
      </c>
      <c r="L11" s="19"/>
      <c r="M11" s="20"/>
    </row>
    <row r="12" spans="1:13" x14ac:dyDescent="0.2">
      <c r="A12" s="24" t="s">
        <v>31</v>
      </c>
      <c r="B12" s="25"/>
      <c r="C12" s="3"/>
      <c r="D12" s="4"/>
      <c r="E12" s="5"/>
      <c r="F12" s="4"/>
      <c r="G12" s="3"/>
      <c r="H12" s="4"/>
      <c r="I12" s="5"/>
      <c r="J12" s="4"/>
      <c r="K12" s="3"/>
      <c r="L12" s="4"/>
      <c r="M12" s="5"/>
    </row>
    <row r="13" spans="1:13" x14ac:dyDescent="0.2">
      <c r="A13" s="26"/>
      <c r="B13" s="25" t="s">
        <v>20</v>
      </c>
      <c r="C13" s="3">
        <f>C15/E13*100</f>
        <v>28.712114664159731</v>
      </c>
      <c r="D13" s="6" t="s">
        <v>7</v>
      </c>
      <c r="E13" s="10">
        <v>55</v>
      </c>
      <c r="F13" s="4"/>
      <c r="G13" s="3">
        <f>G15/I13*100</f>
        <v>19.739578831609812</v>
      </c>
      <c r="H13" s="6" t="s">
        <v>7</v>
      </c>
      <c r="I13" s="10">
        <v>80</v>
      </c>
      <c r="J13" s="4"/>
      <c r="K13" s="3">
        <f>K15/M13*100</f>
        <v>19.739578831609812</v>
      </c>
      <c r="L13" s="6" t="s">
        <v>7</v>
      </c>
      <c r="M13" s="10">
        <v>80</v>
      </c>
    </row>
    <row r="14" spans="1:13" x14ac:dyDescent="0.2">
      <c r="A14" s="26"/>
      <c r="B14" s="25"/>
      <c r="C14" s="3"/>
      <c r="D14" s="4"/>
      <c r="E14" s="5"/>
      <c r="F14" s="4"/>
      <c r="G14" s="3"/>
      <c r="H14" s="4"/>
      <c r="I14" s="5"/>
      <c r="J14" s="4"/>
      <c r="K14" s="3"/>
      <c r="L14" s="4"/>
      <c r="M14" s="5"/>
    </row>
    <row r="15" spans="1:13" x14ac:dyDescent="0.2">
      <c r="A15" s="26"/>
      <c r="B15" s="25" t="s">
        <v>10</v>
      </c>
      <c r="C15" s="3">
        <f>SUM(C16:C38)</f>
        <v>15.791663065287851</v>
      </c>
      <c r="D15" s="4"/>
      <c r="E15" s="5"/>
      <c r="F15" s="4"/>
      <c r="G15" s="3">
        <f>SUM(G16:G38)</f>
        <v>15.791663065287851</v>
      </c>
      <c r="H15" s="4"/>
      <c r="I15" s="5"/>
      <c r="J15" s="4"/>
      <c r="K15" s="3">
        <f>SUM(K16:K38)</f>
        <v>15.791663065287851</v>
      </c>
      <c r="L15" s="4"/>
      <c r="M15" s="5"/>
    </row>
    <row r="16" spans="1:13" x14ac:dyDescent="0.2">
      <c r="A16" s="26"/>
      <c r="B16" s="25" t="s">
        <v>22</v>
      </c>
      <c r="C16" s="33">
        <v>7</v>
      </c>
      <c r="D16" s="4"/>
      <c r="E16" s="5"/>
      <c r="F16" s="4"/>
      <c r="G16" s="3">
        <v>7</v>
      </c>
      <c r="H16" s="4"/>
      <c r="I16" s="5"/>
      <c r="J16" s="4"/>
      <c r="K16" s="3">
        <v>7</v>
      </c>
      <c r="L16" s="4"/>
      <c r="M16" s="5"/>
    </row>
    <row r="17" spans="1:13" x14ac:dyDescent="0.2">
      <c r="A17" s="26"/>
      <c r="B17" s="25" t="s">
        <v>24</v>
      </c>
      <c r="C17" s="3">
        <f>3.3/(1.767)</f>
        <v>1.8675721561969441</v>
      </c>
      <c r="D17" s="4"/>
      <c r="E17" s="5"/>
      <c r="F17" s="4"/>
      <c r="G17" s="3">
        <f>3.3/(1.767)</f>
        <v>1.8675721561969441</v>
      </c>
      <c r="H17" s="4"/>
      <c r="I17" s="5"/>
      <c r="J17" s="4"/>
      <c r="K17" s="3">
        <f>3.3/(1.767)</f>
        <v>1.8675721561969441</v>
      </c>
      <c r="L17" s="4"/>
      <c r="M17" s="5"/>
    </row>
    <row r="18" spans="1:13" x14ac:dyDescent="0.2">
      <c r="A18" s="27"/>
      <c r="B18" s="22" t="s">
        <v>23</v>
      </c>
      <c r="C18" s="23">
        <f>3.3/1.5</f>
        <v>2.1999999999999997</v>
      </c>
      <c r="D18" s="8"/>
      <c r="E18" s="9"/>
      <c r="F18" s="8"/>
      <c r="G18" s="23">
        <f>3.3/1.5</f>
        <v>2.1999999999999997</v>
      </c>
      <c r="H18" s="8"/>
      <c r="I18" s="9"/>
      <c r="J18" s="8"/>
      <c r="K18" s="23">
        <f>3.3/1.5</f>
        <v>2.1999999999999997</v>
      </c>
      <c r="L18" s="8"/>
      <c r="M18" s="9"/>
    </row>
    <row r="19" spans="1:13" x14ac:dyDescent="0.2">
      <c r="C19" s="3"/>
      <c r="D19" s="4"/>
      <c r="E19" s="5"/>
      <c r="G19" s="3"/>
      <c r="H19" s="4"/>
      <c r="I19" s="5"/>
      <c r="K19" s="3"/>
      <c r="L19" s="4"/>
      <c r="M19" s="5"/>
    </row>
    <row r="20" spans="1:13" x14ac:dyDescent="0.2">
      <c r="A20" s="16" t="s">
        <v>19</v>
      </c>
      <c r="B20" s="17" t="s">
        <v>25</v>
      </c>
      <c r="C20" s="18">
        <v>7.0000000000000007E-2</v>
      </c>
      <c r="D20" s="19"/>
      <c r="E20" s="20"/>
      <c r="F20" s="19"/>
      <c r="G20" s="18">
        <v>7.0000000000000007E-2</v>
      </c>
      <c r="H20" s="19"/>
      <c r="I20" s="20"/>
      <c r="J20" s="19"/>
      <c r="K20" s="18">
        <v>7.0000000000000007E-2</v>
      </c>
      <c r="L20" s="19"/>
      <c r="M20" s="20"/>
    </row>
    <row r="21" spans="1:13" x14ac:dyDescent="0.2">
      <c r="A21" s="24" t="s">
        <v>32</v>
      </c>
      <c r="B21" s="25" t="s">
        <v>26</v>
      </c>
      <c r="C21" s="3">
        <v>0.2</v>
      </c>
      <c r="D21" s="4"/>
      <c r="E21" s="5"/>
      <c r="F21" s="4"/>
      <c r="G21" s="3">
        <v>0.2</v>
      </c>
      <c r="H21" s="4"/>
      <c r="I21" s="5"/>
      <c r="J21" s="4"/>
      <c r="K21" s="3">
        <v>0.2</v>
      </c>
      <c r="L21" s="4"/>
      <c r="M21" s="5"/>
    </row>
    <row r="22" spans="1:13" x14ac:dyDescent="0.2">
      <c r="A22" s="26"/>
      <c r="B22" s="25" t="s">
        <v>27</v>
      </c>
      <c r="C22" s="3">
        <v>0.5</v>
      </c>
      <c r="D22" s="4"/>
      <c r="E22" s="5"/>
      <c r="F22" s="4"/>
      <c r="G22" s="3">
        <v>0.5</v>
      </c>
      <c r="H22" s="4"/>
      <c r="I22" s="5"/>
      <c r="J22" s="4"/>
      <c r="K22" s="3">
        <v>0.5</v>
      </c>
      <c r="L22" s="4"/>
      <c r="M22" s="5"/>
    </row>
    <row r="23" spans="1:13" x14ac:dyDescent="0.2">
      <c r="A23" s="26"/>
      <c r="B23" s="25" t="s">
        <v>28</v>
      </c>
      <c r="C23" s="3">
        <v>0.05</v>
      </c>
      <c r="D23" s="4"/>
      <c r="E23" s="5"/>
      <c r="F23" s="4"/>
      <c r="G23" s="3">
        <v>0.05</v>
      </c>
      <c r="H23" s="4"/>
      <c r="I23" s="5"/>
      <c r="J23" s="4"/>
      <c r="K23" s="3">
        <v>0.05</v>
      </c>
      <c r="L23" s="4"/>
      <c r="M23" s="5"/>
    </row>
    <row r="24" spans="1:13" x14ac:dyDescent="0.2">
      <c r="A24" s="27"/>
      <c r="B24" s="22" t="s">
        <v>29</v>
      </c>
      <c r="C24" s="23">
        <v>0.05</v>
      </c>
      <c r="D24" s="8"/>
      <c r="E24" s="9"/>
      <c r="F24" s="8"/>
      <c r="G24" s="23">
        <v>0.05</v>
      </c>
      <c r="H24" s="8"/>
      <c r="I24" s="9"/>
      <c r="J24" s="8"/>
      <c r="K24" s="23">
        <v>0.05</v>
      </c>
      <c r="L24" s="8"/>
      <c r="M24" s="9"/>
    </row>
    <row r="25" spans="1:13" x14ac:dyDescent="0.2">
      <c r="C25" s="3"/>
      <c r="D25" s="4"/>
      <c r="E25" s="5"/>
      <c r="G25" s="3"/>
      <c r="H25" s="4"/>
      <c r="I25" s="5"/>
      <c r="K25" s="3"/>
      <c r="L25" s="4"/>
      <c r="M25" s="5"/>
    </row>
    <row r="26" spans="1:13" x14ac:dyDescent="0.2">
      <c r="A26" s="16" t="s">
        <v>8</v>
      </c>
      <c r="B26" s="17" t="s">
        <v>9</v>
      </c>
      <c r="C26" s="18">
        <v>0.5</v>
      </c>
      <c r="D26" s="19"/>
      <c r="E26" s="20"/>
      <c r="F26" s="19"/>
      <c r="G26" s="18">
        <v>0.5</v>
      </c>
      <c r="H26" s="19"/>
      <c r="I26" s="20"/>
      <c r="J26" s="19"/>
      <c r="K26" s="18">
        <v>0.5</v>
      </c>
      <c r="L26" s="19"/>
      <c r="M26" s="20"/>
    </row>
    <row r="27" spans="1:13" x14ac:dyDescent="0.2">
      <c r="A27" s="21" t="s">
        <v>33</v>
      </c>
      <c r="B27" s="22"/>
      <c r="C27" s="23"/>
      <c r="D27" s="8"/>
      <c r="E27" s="9"/>
      <c r="F27" s="8"/>
      <c r="G27" s="23"/>
      <c r="H27" s="8"/>
      <c r="I27" s="9"/>
      <c r="J27" s="8"/>
      <c r="K27" s="23"/>
      <c r="L27" s="8"/>
      <c r="M27" s="9"/>
    </row>
    <row r="28" spans="1:13" x14ac:dyDescent="0.2">
      <c r="A28" s="15"/>
      <c r="C28" s="3"/>
      <c r="D28" s="4"/>
      <c r="E28" s="5"/>
      <c r="G28" s="3"/>
      <c r="H28" s="4"/>
      <c r="I28" s="5"/>
      <c r="K28" s="3"/>
      <c r="L28" s="4"/>
      <c r="M28" s="5"/>
    </row>
    <row r="29" spans="1:13" x14ac:dyDescent="0.2">
      <c r="A29" s="16" t="s">
        <v>0</v>
      </c>
      <c r="B29" s="17" t="s">
        <v>35</v>
      </c>
      <c r="C29" s="18">
        <v>0.1</v>
      </c>
      <c r="D29" s="19"/>
      <c r="E29" s="20"/>
      <c r="F29" s="19"/>
      <c r="G29" s="18">
        <v>0.1</v>
      </c>
      <c r="H29" s="19"/>
      <c r="I29" s="20"/>
      <c r="J29" s="19"/>
      <c r="K29" s="18">
        <v>0.1</v>
      </c>
      <c r="L29" s="19"/>
      <c r="M29" s="20"/>
    </row>
    <row r="30" spans="1:13" x14ac:dyDescent="0.2">
      <c r="A30" s="21" t="s">
        <v>34</v>
      </c>
      <c r="B30" s="22" t="s">
        <v>36</v>
      </c>
      <c r="C30" s="23">
        <f>(3.3-0.1)/1.1</f>
        <v>2.9090909090909087</v>
      </c>
      <c r="D30" s="8"/>
      <c r="E30" s="9"/>
      <c r="F30" s="8"/>
      <c r="G30" s="23">
        <f>(3.3-0.1)/1.1</f>
        <v>2.9090909090909087</v>
      </c>
      <c r="H30" s="8"/>
      <c r="I30" s="9"/>
      <c r="J30" s="8"/>
      <c r="K30" s="23">
        <f>(3.3-0.1)/1.1</f>
        <v>2.9090909090909087</v>
      </c>
      <c r="L30" s="8"/>
      <c r="M30" s="9"/>
    </row>
    <row r="31" spans="1:13" x14ac:dyDescent="0.2">
      <c r="C31" s="3"/>
      <c r="D31" s="4"/>
      <c r="E31" s="5"/>
      <c r="G31" s="3"/>
      <c r="H31" s="4"/>
      <c r="I31" s="5"/>
      <c r="K31" s="3"/>
      <c r="L31" s="4"/>
      <c r="M31" s="5"/>
    </row>
    <row r="32" spans="1:13" x14ac:dyDescent="0.2">
      <c r="A32" s="28" t="s">
        <v>11</v>
      </c>
      <c r="B32" s="29" t="s">
        <v>12</v>
      </c>
      <c r="C32" s="30">
        <v>0.1</v>
      </c>
      <c r="D32" s="31"/>
      <c r="E32" s="32"/>
      <c r="F32" s="31"/>
      <c r="G32" s="30">
        <v>0.1</v>
      </c>
      <c r="H32" s="31"/>
      <c r="I32" s="32"/>
      <c r="J32" s="31"/>
      <c r="K32" s="30">
        <v>0.1</v>
      </c>
      <c r="L32" s="31"/>
      <c r="M32" s="32"/>
    </row>
    <row r="33" spans="1:13" x14ac:dyDescent="0.2">
      <c r="C33" s="3"/>
      <c r="D33" s="4"/>
      <c r="E33" s="5"/>
      <c r="G33" s="3"/>
      <c r="H33" s="4"/>
      <c r="I33" s="5"/>
      <c r="K33" s="3"/>
      <c r="L33" s="4"/>
      <c r="M33" s="5"/>
    </row>
    <row r="34" spans="1:13" x14ac:dyDescent="0.2">
      <c r="A34" s="28" t="s">
        <v>13</v>
      </c>
      <c r="B34" s="29" t="s">
        <v>14</v>
      </c>
      <c r="C34" s="30">
        <v>0.245</v>
      </c>
      <c r="D34" s="31"/>
      <c r="E34" s="32"/>
      <c r="F34" s="31"/>
      <c r="G34" s="30">
        <v>0.245</v>
      </c>
      <c r="H34" s="31"/>
      <c r="I34" s="32"/>
      <c r="J34" s="31"/>
      <c r="K34" s="30">
        <v>0.245</v>
      </c>
      <c r="L34" s="31"/>
      <c r="M34" s="32"/>
    </row>
    <row r="35" spans="1:13" x14ac:dyDescent="0.2">
      <c r="C35" s="3"/>
      <c r="D35" s="4"/>
      <c r="E35" s="5"/>
      <c r="G35" s="3"/>
      <c r="H35" s="4"/>
      <c r="I35" s="5"/>
      <c r="K35" s="3"/>
      <c r="L35" s="4"/>
      <c r="M35" s="5"/>
    </row>
    <row r="36" spans="1:13" x14ac:dyDescent="0.2">
      <c r="C36" s="3"/>
      <c r="D36" s="4"/>
      <c r="E36" s="5"/>
      <c r="G36" s="3"/>
      <c r="H36" s="4"/>
      <c r="I36" s="5"/>
      <c r="K36" s="3"/>
      <c r="L36" s="4"/>
      <c r="M36" s="5"/>
    </row>
    <row r="37" spans="1:13" x14ac:dyDescent="0.2">
      <c r="C37" s="3"/>
      <c r="D37" s="4"/>
      <c r="E37" s="5"/>
      <c r="G37" s="3"/>
      <c r="H37" s="4"/>
      <c r="I37" s="5"/>
      <c r="K37" s="3"/>
      <c r="L37" s="4"/>
      <c r="M37" s="5"/>
    </row>
    <row r="38" spans="1:13" x14ac:dyDescent="0.2">
      <c r="C38" s="3"/>
      <c r="D38" s="4"/>
      <c r="E38" s="5"/>
      <c r="G38" s="3"/>
      <c r="H38" s="4"/>
      <c r="I38" s="5"/>
      <c r="K38" s="3"/>
      <c r="L38" s="4"/>
      <c r="M38" s="5"/>
    </row>
    <row r="39" spans="1:13" x14ac:dyDescent="0.2">
      <c r="A39" s="11" t="s">
        <v>6</v>
      </c>
      <c r="B39" s="11"/>
      <c r="C39" s="7">
        <f>C5+C7+C9</f>
        <v>62.878781330826392</v>
      </c>
      <c r="D39" s="8"/>
      <c r="E39" s="9"/>
      <c r="G39" s="7">
        <f>G5+G7+G9</f>
        <v>53.906245498276476</v>
      </c>
      <c r="H39" s="8"/>
      <c r="I39" s="9"/>
      <c r="K39" s="7">
        <f>K5+K7+K9</f>
        <v>53.906245498276476</v>
      </c>
      <c r="L39" s="8"/>
      <c r="M39" s="9"/>
    </row>
  </sheetData>
  <mergeCells count="4">
    <mergeCell ref="A39:B39"/>
    <mergeCell ref="C3:E3"/>
    <mergeCell ref="G3:I3"/>
    <mergeCell ref="K3:M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Standby</vt:lpstr>
    </vt:vector>
  </TitlesOfParts>
  <Company>HSR Hochschule für Technik Rapperswil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Tüscher</dc:creator>
  <cp:lastModifiedBy>Adrian Tüscher</cp:lastModifiedBy>
  <dcterms:created xsi:type="dcterms:W3CDTF">2020-09-08T09:58:41Z</dcterms:created>
  <dcterms:modified xsi:type="dcterms:W3CDTF">2020-11-25T12:45:22Z</dcterms:modified>
</cp:coreProperties>
</file>